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9"/>
  <workbookPr/>
  <mc:AlternateContent xmlns:mc="http://schemas.openxmlformats.org/markup-compatibility/2006">
    <mc:Choice Requires="x15">
      <x15ac:absPath xmlns:x15ac="http://schemas.microsoft.com/office/spreadsheetml/2010/11/ac" url="/Users/jenniferjay/Dropbox/Classes/Fiat Lux/Foodprint Resources to Share Fall 2019/"/>
    </mc:Choice>
  </mc:AlternateContent>
  <xr:revisionPtr revIDLastSave="0" documentId="8_{59CEDF67-FBB8-1F42-8FD6-C080EB131C67}" xr6:coauthVersionLast="43" xr6:coauthVersionMax="43" xr10:uidLastSave="{00000000-0000-0000-0000-000000000000}"/>
  <bookViews>
    <workbookView xWindow="4240" yWindow="2860" windowWidth="24520" windowHeight="16360" xr2:uid="{00000000-000D-0000-FFFF-FFFF00000000}"/>
  </bookViews>
  <sheets>
    <sheet name="United States 2011" sheetId="2" r:id="rId1"/>
    <sheet name="Japan 2011" sheetId="3" r:id="rId2"/>
    <sheet name="Country&amp;year of choice 1" sheetId="4" r:id="rId3"/>
    <sheet name="Country&amp;year of choice 2" sheetId="5" r:id="rId4"/>
    <sheet name="Japan M&amp;C numbers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6" i="4" l="1"/>
  <c r="E25" i="4"/>
  <c r="G25" i="4" s="1"/>
  <c r="E24" i="4"/>
  <c r="G24" i="4" s="1"/>
  <c r="E23" i="4"/>
  <c r="G23" i="4" s="1"/>
  <c r="G22" i="4"/>
  <c r="E22" i="4"/>
  <c r="E21" i="4"/>
  <c r="G21" i="4" s="1"/>
  <c r="E20" i="4"/>
  <c r="G20" i="4" s="1"/>
  <c r="E19" i="4"/>
  <c r="G19" i="4" s="1"/>
  <c r="G18" i="4"/>
  <c r="E18" i="4"/>
  <c r="E17" i="4"/>
  <c r="G17" i="4" s="1"/>
  <c r="E16" i="4"/>
  <c r="G16" i="4" s="1"/>
  <c r="E15" i="4"/>
  <c r="G15" i="4" s="1"/>
  <c r="G14" i="4"/>
  <c r="E14" i="4"/>
  <c r="G13" i="4"/>
  <c r="E13" i="4"/>
  <c r="G12" i="4"/>
  <c r="E12" i="4"/>
  <c r="G11" i="4"/>
  <c r="E11" i="4"/>
  <c r="D26" i="3"/>
  <c r="E25" i="3"/>
  <c r="G25" i="3" s="1"/>
  <c r="E24" i="3"/>
  <c r="G24" i="3" s="1"/>
  <c r="E23" i="3"/>
  <c r="G23" i="3" s="1"/>
  <c r="E22" i="3"/>
  <c r="G22" i="3" s="1"/>
  <c r="E21" i="3"/>
  <c r="G21" i="3" s="1"/>
  <c r="E20" i="3"/>
  <c r="G20" i="3" s="1"/>
  <c r="E19" i="3"/>
  <c r="G19" i="3" s="1"/>
  <c r="E18" i="3"/>
  <c r="G18" i="3" s="1"/>
  <c r="E17" i="3"/>
  <c r="G17" i="3" s="1"/>
  <c r="E16" i="3"/>
  <c r="G16" i="3" s="1"/>
  <c r="E15" i="3"/>
  <c r="G15" i="3" s="1"/>
  <c r="E14" i="3"/>
  <c r="G14" i="3" s="1"/>
  <c r="G13" i="3"/>
  <c r="E13" i="3"/>
  <c r="G12" i="3"/>
  <c r="E12" i="3"/>
  <c r="G11" i="3"/>
  <c r="E11" i="3"/>
  <c r="G26" i="4" l="1"/>
  <c r="G27" i="4" s="1"/>
  <c r="D30" i="4" s="1"/>
  <c r="D31" i="4" s="1"/>
  <c r="D35" i="4" s="1"/>
  <c r="G26" i="3"/>
  <c r="G27" i="3" s="1"/>
  <c r="D30" i="3" s="1"/>
  <c r="D31" i="3" s="1"/>
  <c r="D35" i="3" s="1"/>
  <c r="G12" i="2" l="1"/>
  <c r="G11" i="2"/>
  <c r="G13" i="2"/>
  <c r="E12" i="2"/>
  <c r="E11" i="2"/>
  <c r="G25" i="2"/>
  <c r="D26" i="2"/>
  <c r="E25" i="2"/>
  <c r="E24" i="2"/>
  <c r="G24" i="2" s="1"/>
  <c r="E23" i="2"/>
  <c r="G23" i="2" s="1"/>
  <c r="E22" i="2"/>
  <c r="G22" i="2" s="1"/>
  <c r="E21" i="2"/>
  <c r="G21" i="2" s="1"/>
  <c r="E20" i="2"/>
  <c r="G20" i="2" s="1"/>
  <c r="E19" i="2"/>
  <c r="G19" i="2" s="1"/>
  <c r="E18" i="2"/>
  <c r="G18" i="2" s="1"/>
  <c r="E17" i="2"/>
  <c r="G17" i="2" s="1"/>
  <c r="E16" i="2"/>
  <c r="G16" i="2" s="1"/>
  <c r="E15" i="2"/>
  <c r="G15" i="2" s="1"/>
  <c r="E14" i="2"/>
  <c r="G14" i="2" s="1"/>
  <c r="E13" i="2"/>
  <c r="D33" i="1"/>
  <c r="G26" i="2" l="1"/>
  <c r="G27" i="2" s="1"/>
  <c r="D30" i="2" s="1"/>
  <c r="D31" i="2" s="1"/>
  <c r="D35" i="2" s="1"/>
  <c r="E22" i="1"/>
  <c r="E21" i="1"/>
  <c r="G21" i="1" s="1"/>
  <c r="E20" i="1"/>
  <c r="E19" i="1"/>
  <c r="E18" i="1"/>
  <c r="E17" i="1"/>
  <c r="G17" i="1" s="1"/>
  <c r="E16" i="1"/>
  <c r="G16" i="1" s="1"/>
  <c r="E15" i="1"/>
  <c r="G15" i="1" s="1"/>
  <c r="E14" i="1"/>
  <c r="G14" i="1" s="1"/>
  <c r="E13" i="1"/>
  <c r="E12" i="1"/>
  <c r="E11" i="1"/>
  <c r="G11" i="1" s="1"/>
  <c r="G22" i="1"/>
  <c r="G20" i="1"/>
  <c r="G19" i="1"/>
  <c r="G18" i="1"/>
  <c r="G13" i="1"/>
  <c r="G12" i="1"/>
  <c r="D24" i="1"/>
  <c r="G24" i="1" l="1"/>
  <c r="G25" i="1" s="1"/>
  <c r="D28" i="1" s="1"/>
  <c r="D29" i="1" s="1"/>
</calcChain>
</file>

<file path=xl/sharedStrings.xml><?xml version="1.0" encoding="utf-8"?>
<sst xmlns="http://schemas.openxmlformats.org/spreadsheetml/2006/main" count="140" uniqueCount="36">
  <si>
    <t xml:space="preserve"> Starchy roots</t>
  </si>
  <si>
    <t>Vegetables</t>
  </si>
  <si>
    <t>Fruits</t>
  </si>
  <si>
    <t xml:space="preserve">Sugar </t>
  </si>
  <si>
    <t>Grain</t>
  </si>
  <si>
    <t>Milk</t>
  </si>
  <si>
    <t>Eggs</t>
  </si>
  <si>
    <t>kg/day</t>
  </si>
  <si>
    <t>m2/kg</t>
  </si>
  <si>
    <t>Beef</t>
  </si>
  <si>
    <t>Pork</t>
  </si>
  <si>
    <t>Poultry</t>
  </si>
  <si>
    <t>Seafood</t>
  </si>
  <si>
    <t>Other meat</t>
  </si>
  <si>
    <t>% of grams</t>
  </si>
  <si>
    <t>m2</t>
  </si>
  <si>
    <t>Total (m2):</t>
  </si>
  <si>
    <t>Total Grams per day</t>
  </si>
  <si>
    <t>Population</t>
  </si>
  <si>
    <t>m2/day</t>
  </si>
  <si>
    <t>per day</t>
  </si>
  <si>
    <t>per year</t>
  </si>
  <si>
    <t>per person</t>
  </si>
  <si>
    <t>Total foodprint m2 land</t>
  </si>
  <si>
    <t>total foodprint km2 land</t>
  </si>
  <si>
    <t>Area in square km</t>
  </si>
  <si>
    <t xml:space="preserve">Japan </t>
  </si>
  <si>
    <t>percent</t>
  </si>
  <si>
    <t xml:space="preserve">Land footprint as percent of total land </t>
  </si>
  <si>
    <t>United States</t>
  </si>
  <si>
    <t>Fill in the pink sections from What the World Eats, the interactive National Geographic website</t>
  </si>
  <si>
    <t>Fill in the green sections from an internet search</t>
  </si>
  <si>
    <t>Butter</t>
  </si>
  <si>
    <t>Vegetable Oils</t>
  </si>
  <si>
    <t>Pulses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</si>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</sst>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22222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AFFF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3" fontId="0" fillId="0" borderId="0" xfId="0" applyNumberFormat="1"/>
    <xf numFmtId="1" fontId="0" fillId="2" borderId="0" xfId="0" applyNumberFormat="1" applyFill="1"/>
    <xf numFmtId="3" fontId="0" fillId="3" borderId="0" xfId="0" applyNumberFormat="1" applyFill="1"/>
    <xf numFmtId="0" fontId="0" fillId="3" borderId="0" xfId="0" applyFill="1"/>
    <xf numFmtId="0" fontId="0" fillId="4" borderId="0" xfId="0" applyFill="1"/>
    <xf numFmtId="3" fontId="0" fillId="4" borderId="0" xfId="0" applyNumberFormat="1" applyFill="1"/>
    <xf numFmtId="2" fontId="0" fillId="0" borderId="0" xfId="0" applyNumberFormat="1"/>
    <xf numFmtId="3" fontId="1" fillId="4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A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E61C84-E95E-2B43-A63B-BD87418DCCF6}">
  <dimension ref="C3:I35"/>
  <sheetViews>
    <sheetView tabSelected="1" topLeftCell="A14" workbookViewId="0">
      <selection activeCell="J16" sqref="J16"/>
    </sheetView>
  </sheetViews>
  <sheetFormatPr baseColWidth="10" defaultRowHeight="15" x14ac:dyDescent="0.2"/>
  <cols>
    <col min="3" max="3" width="30.83203125" customWidth="1"/>
    <col min="4" max="4" width="32.83203125" bestFit="1" customWidth="1"/>
  </cols>
  <sheetData>
    <row r="3" spans="3:7" x14ac:dyDescent="0.2">
      <c r="C3" s="4" t="s">
        <v>30</v>
      </c>
      <c r="D3" s="4"/>
      <c r="E3" s="4"/>
      <c r="F3" s="4"/>
      <c r="G3" s="4"/>
    </row>
    <row r="4" spans="3:7" x14ac:dyDescent="0.2">
      <c r="C4" s="5" t="s">
        <v>31</v>
      </c>
      <c r="D4" s="5"/>
    </row>
    <row r="7" spans="3:7" x14ac:dyDescent="0.2">
      <c r="C7" s="4" t="s">
        <v>29</v>
      </c>
      <c r="D7" s="4">
        <v>2011</v>
      </c>
    </row>
    <row r="8" spans="3:7" x14ac:dyDescent="0.2">
      <c r="C8" t="s">
        <v>17</v>
      </c>
      <c r="D8" s="4">
        <v>2729</v>
      </c>
    </row>
    <row r="9" spans="3:7" x14ac:dyDescent="0.2">
      <c r="D9" t="s">
        <v>14</v>
      </c>
      <c r="E9" t="s">
        <v>7</v>
      </c>
      <c r="F9" t="s">
        <v>8</v>
      </c>
      <c r="G9" t="s">
        <v>19</v>
      </c>
    </row>
    <row r="11" spans="3:7" x14ac:dyDescent="0.2">
      <c r="C11" t="s">
        <v>34</v>
      </c>
      <c r="D11" s="4">
        <v>0</v>
      </c>
      <c r="E11">
        <f t="shared" ref="E11:E12" si="0">$D$8*D11/100000</f>
        <v>0</v>
      </c>
      <c r="F11">
        <v>2.1</v>
      </c>
      <c r="G11" s="7">
        <f t="shared" ref="G11:G12" si="1">$D$8*F11/100000</f>
        <v>5.7309000000000006E-2</v>
      </c>
    </row>
    <row r="12" spans="3:7" x14ac:dyDescent="0.2">
      <c r="C12" t="s">
        <v>33</v>
      </c>
      <c r="D12" s="4">
        <v>4</v>
      </c>
      <c r="E12">
        <f t="shared" si="0"/>
        <v>0.10915999999999999</v>
      </c>
      <c r="F12">
        <v>4.0999999999999996</v>
      </c>
      <c r="G12" s="7">
        <f t="shared" si="1"/>
        <v>0.111889</v>
      </c>
    </row>
    <row r="13" spans="3:7" x14ac:dyDescent="0.2">
      <c r="C13" t="s">
        <v>5</v>
      </c>
      <c r="D13" s="4">
        <v>26</v>
      </c>
      <c r="E13">
        <f>$D$8*D13/100000</f>
        <v>0.70953999999999995</v>
      </c>
      <c r="F13">
        <v>4.4000000000000004</v>
      </c>
      <c r="G13" s="7">
        <f>$D$8*F13/100000</f>
        <v>0.120076</v>
      </c>
    </row>
    <row r="14" spans="3:7" x14ac:dyDescent="0.2">
      <c r="C14" t="s">
        <v>6</v>
      </c>
      <c r="D14" s="4">
        <v>1</v>
      </c>
      <c r="E14">
        <f t="shared" ref="E14:E25" si="2">$D$8*D14/100000</f>
        <v>2.7289999999999998E-2</v>
      </c>
      <c r="F14">
        <v>3.8</v>
      </c>
      <c r="G14" s="7">
        <f t="shared" ref="G14:G25" si="3">E14*F14</f>
        <v>0.10370199999999999</v>
      </c>
    </row>
    <row r="15" spans="3:7" x14ac:dyDescent="0.2">
      <c r="C15" t="s">
        <v>9</v>
      </c>
      <c r="D15" s="4">
        <v>4</v>
      </c>
      <c r="E15">
        <f t="shared" si="2"/>
        <v>0.10915999999999999</v>
      </c>
      <c r="F15">
        <v>440</v>
      </c>
      <c r="G15" s="7">
        <f t="shared" si="3"/>
        <v>48.0304</v>
      </c>
    </row>
    <row r="16" spans="3:7" x14ac:dyDescent="0.2">
      <c r="C16" t="s">
        <v>10</v>
      </c>
      <c r="D16" s="4">
        <v>3</v>
      </c>
      <c r="E16">
        <f t="shared" si="2"/>
        <v>8.1869999999999998E-2</v>
      </c>
      <c r="F16">
        <v>13.9</v>
      </c>
      <c r="G16" s="7">
        <f t="shared" si="3"/>
        <v>1.137993</v>
      </c>
    </row>
    <row r="17" spans="3:9" x14ac:dyDescent="0.2">
      <c r="C17" t="s">
        <v>11</v>
      </c>
      <c r="D17" s="4">
        <v>5</v>
      </c>
      <c r="E17">
        <f t="shared" si="2"/>
        <v>0.13644999999999999</v>
      </c>
      <c r="F17">
        <v>7.9</v>
      </c>
      <c r="G17" s="7">
        <f t="shared" si="3"/>
        <v>1.077955</v>
      </c>
    </row>
    <row r="18" spans="3:9" x14ac:dyDescent="0.2">
      <c r="C18" t="s">
        <v>12</v>
      </c>
      <c r="D18" s="4">
        <v>2</v>
      </c>
      <c r="E18">
        <f t="shared" si="2"/>
        <v>5.4579999999999997E-2</v>
      </c>
      <c r="F18">
        <v>0.2</v>
      </c>
      <c r="G18" s="7">
        <f t="shared" si="3"/>
        <v>1.0916E-2</v>
      </c>
    </row>
    <row r="19" spans="3:9" x14ac:dyDescent="0.2">
      <c r="C19" t="s">
        <v>13</v>
      </c>
      <c r="D19" s="4">
        <v>0</v>
      </c>
      <c r="E19">
        <f t="shared" si="2"/>
        <v>0</v>
      </c>
      <c r="F19">
        <v>19.899999999999999</v>
      </c>
      <c r="G19" s="7">
        <f t="shared" si="3"/>
        <v>0</v>
      </c>
    </row>
    <row r="20" spans="3:9" x14ac:dyDescent="0.2">
      <c r="C20" t="s">
        <v>0</v>
      </c>
      <c r="D20" s="4">
        <v>6</v>
      </c>
      <c r="E20">
        <f t="shared" si="2"/>
        <v>0.16374</v>
      </c>
      <c r="F20">
        <v>0.3</v>
      </c>
      <c r="G20" s="7">
        <f t="shared" si="3"/>
        <v>4.9121999999999999E-2</v>
      </c>
    </row>
    <row r="21" spans="3:9" x14ac:dyDescent="0.2">
      <c r="C21" t="s">
        <v>1</v>
      </c>
      <c r="D21" s="4">
        <v>11</v>
      </c>
      <c r="E21">
        <f t="shared" si="2"/>
        <v>0.30019000000000001</v>
      </c>
      <c r="F21">
        <v>0.5</v>
      </c>
      <c r="G21" s="7">
        <f t="shared" si="3"/>
        <v>0.15009500000000001</v>
      </c>
    </row>
    <row r="22" spans="3:9" x14ac:dyDescent="0.2">
      <c r="C22" t="s">
        <v>2</v>
      </c>
      <c r="D22" s="4">
        <v>10</v>
      </c>
      <c r="E22">
        <f t="shared" si="2"/>
        <v>0.27289999999999998</v>
      </c>
      <c r="F22">
        <v>0.9</v>
      </c>
      <c r="G22" s="7">
        <f t="shared" si="3"/>
        <v>0.24560999999999999</v>
      </c>
    </row>
    <row r="23" spans="3:9" x14ac:dyDescent="0.2">
      <c r="C23" t="s">
        <v>3</v>
      </c>
      <c r="D23" s="4">
        <v>6</v>
      </c>
      <c r="E23">
        <f t="shared" si="2"/>
        <v>0.16374</v>
      </c>
      <c r="F23">
        <v>1.2</v>
      </c>
      <c r="G23" s="7">
        <f t="shared" si="3"/>
        <v>0.196488</v>
      </c>
    </row>
    <row r="24" spans="3:9" x14ac:dyDescent="0.2">
      <c r="C24" t="s">
        <v>4</v>
      </c>
      <c r="D24" s="4">
        <v>11</v>
      </c>
      <c r="E24">
        <f t="shared" si="2"/>
        <v>0.30019000000000001</v>
      </c>
      <c r="F24">
        <v>1.8</v>
      </c>
      <c r="G24" s="7">
        <f t="shared" si="3"/>
        <v>0.54034199999999999</v>
      </c>
    </row>
    <row r="25" spans="3:9" x14ac:dyDescent="0.2">
      <c r="C25" t="s">
        <v>32</v>
      </c>
      <c r="D25" s="4">
        <v>1</v>
      </c>
      <c r="E25">
        <f t="shared" si="2"/>
        <v>2.7289999999999998E-2</v>
      </c>
      <c r="F25">
        <v>20.7</v>
      </c>
      <c r="G25" s="7">
        <f t="shared" si="3"/>
        <v>0.56490299999999993</v>
      </c>
    </row>
    <row r="26" spans="3:9" x14ac:dyDescent="0.2">
      <c r="C26" t="s">
        <v>35</v>
      </c>
      <c r="D26">
        <f>SUM(D13:D25)</f>
        <v>86</v>
      </c>
      <c r="F26" t="s">
        <v>16</v>
      </c>
      <c r="G26" s="7">
        <f>SUM(G13:G25)</f>
        <v>52.227602000000012</v>
      </c>
      <c r="H26" t="s">
        <v>20</v>
      </c>
      <c r="I26" t="s">
        <v>22</v>
      </c>
    </row>
    <row r="27" spans="3:9" x14ac:dyDescent="0.2">
      <c r="G27" s="7">
        <f>G26*365</f>
        <v>19063.074730000004</v>
      </c>
      <c r="H27" t="s">
        <v>21</v>
      </c>
      <c r="I27" t="s">
        <v>22</v>
      </c>
    </row>
    <row r="28" spans="3:9" x14ac:dyDescent="0.2">
      <c r="C28" t="s">
        <v>18</v>
      </c>
      <c r="D28" s="8">
        <v>328000000</v>
      </c>
    </row>
    <row r="30" spans="3:9" x14ac:dyDescent="0.2">
      <c r="C30" t="s">
        <v>23</v>
      </c>
      <c r="D30">
        <f>D28*G27</f>
        <v>6252688511440.001</v>
      </c>
      <c r="E30" t="s">
        <v>15</v>
      </c>
    </row>
    <row r="31" spans="3:9" x14ac:dyDescent="0.2">
      <c r="C31" t="s">
        <v>24</v>
      </c>
      <c r="D31" s="1">
        <f>D30/1000000</f>
        <v>6252688.5114400014</v>
      </c>
    </row>
    <row r="33" spans="3:5" x14ac:dyDescent="0.2">
      <c r="C33" t="s">
        <v>25</v>
      </c>
      <c r="D33" s="6">
        <v>9800000</v>
      </c>
    </row>
    <row r="35" spans="3:5" x14ac:dyDescent="0.2">
      <c r="C35" t="s">
        <v>28</v>
      </c>
      <c r="D35" s="2">
        <f>D31/D33*100</f>
        <v>63.802943994285734</v>
      </c>
      <c r="E35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EB15BE-788B-284E-94DE-E4D4FF6D5399}">
  <dimension ref="C3:I35"/>
  <sheetViews>
    <sheetView workbookViewId="0">
      <selection activeCell="K34" sqref="K34"/>
    </sheetView>
  </sheetViews>
  <sheetFormatPr baseColWidth="10" defaultRowHeight="15" x14ac:dyDescent="0.2"/>
  <cols>
    <col min="3" max="3" width="30.83203125" customWidth="1"/>
    <col min="4" max="4" width="32.83203125" bestFit="1" customWidth="1"/>
  </cols>
  <sheetData>
    <row r="3" spans="3:7" x14ac:dyDescent="0.2">
      <c r="C3" s="4" t="s">
        <v>30</v>
      </c>
      <c r="D3" s="4"/>
      <c r="E3" s="4"/>
      <c r="F3" s="4"/>
      <c r="G3" s="4"/>
    </row>
    <row r="4" spans="3:7" x14ac:dyDescent="0.2">
      <c r="C4" s="5" t="s">
        <v>31</v>
      </c>
      <c r="D4" s="5"/>
    </row>
    <row r="7" spans="3:7" x14ac:dyDescent="0.2">
      <c r="C7" s="4" t="s">
        <v>29</v>
      </c>
      <c r="D7" s="4">
        <v>2011</v>
      </c>
    </row>
    <row r="8" spans="3:7" x14ac:dyDescent="0.2">
      <c r="C8" t="s">
        <v>17</v>
      </c>
      <c r="D8" s="4">
        <v>2729</v>
      </c>
    </row>
    <row r="9" spans="3:7" x14ac:dyDescent="0.2">
      <c r="D9" t="s">
        <v>14</v>
      </c>
      <c r="E9" t="s">
        <v>7</v>
      </c>
      <c r="F9" t="s">
        <v>8</v>
      </c>
      <c r="G9" t="s">
        <v>19</v>
      </c>
    </row>
    <row r="11" spans="3:7" x14ac:dyDescent="0.2">
      <c r="C11" t="s">
        <v>34</v>
      </c>
      <c r="D11" s="4">
        <v>0</v>
      </c>
      <c r="E11">
        <f t="shared" ref="E11:E12" si="0">$D$8*D11/100000</f>
        <v>0</v>
      </c>
      <c r="F11">
        <v>2.1</v>
      </c>
      <c r="G11" s="7">
        <f t="shared" ref="G11:G12" si="1">$D$8*F11/100000</f>
        <v>5.7309000000000006E-2</v>
      </c>
    </row>
    <row r="12" spans="3:7" x14ac:dyDescent="0.2">
      <c r="C12" t="s">
        <v>33</v>
      </c>
      <c r="D12" s="4">
        <v>0</v>
      </c>
      <c r="E12">
        <f t="shared" si="0"/>
        <v>0</v>
      </c>
      <c r="F12">
        <v>4.0999999999999996</v>
      </c>
      <c r="G12" s="7">
        <f t="shared" si="1"/>
        <v>0.111889</v>
      </c>
    </row>
    <row r="13" spans="3:7" x14ac:dyDescent="0.2">
      <c r="C13" t="s">
        <v>5</v>
      </c>
      <c r="D13" s="4">
        <v>12</v>
      </c>
      <c r="E13">
        <f>$D$8*D13/100000</f>
        <v>0.32747999999999999</v>
      </c>
      <c r="F13">
        <v>4.4000000000000004</v>
      </c>
      <c r="G13" s="7">
        <f>$D$8*F13/100000</f>
        <v>0.120076</v>
      </c>
    </row>
    <row r="14" spans="3:7" x14ac:dyDescent="0.2">
      <c r="C14" t="s">
        <v>6</v>
      </c>
      <c r="D14" s="4">
        <v>3</v>
      </c>
      <c r="E14">
        <f t="shared" ref="E14:E25" si="2">$D$8*D14/100000</f>
        <v>8.1869999999999998E-2</v>
      </c>
      <c r="F14">
        <v>3.8</v>
      </c>
      <c r="G14" s="7">
        <f t="shared" ref="G14:G25" si="3">E14*F14</f>
        <v>0.31110599999999999</v>
      </c>
    </row>
    <row r="15" spans="3:7" x14ac:dyDescent="0.2">
      <c r="C15" t="s">
        <v>9</v>
      </c>
      <c r="D15" s="4">
        <v>2</v>
      </c>
      <c r="E15">
        <f t="shared" si="2"/>
        <v>5.4579999999999997E-2</v>
      </c>
      <c r="F15">
        <v>440</v>
      </c>
      <c r="G15" s="7">
        <f t="shared" si="3"/>
        <v>24.0152</v>
      </c>
    </row>
    <row r="16" spans="3:7" x14ac:dyDescent="0.2">
      <c r="C16" t="s">
        <v>10</v>
      </c>
      <c r="D16" s="4">
        <v>3</v>
      </c>
      <c r="E16">
        <f t="shared" si="2"/>
        <v>8.1869999999999998E-2</v>
      </c>
      <c r="F16">
        <v>13.9</v>
      </c>
      <c r="G16" s="7">
        <f t="shared" si="3"/>
        <v>1.137993</v>
      </c>
    </row>
    <row r="17" spans="3:9" x14ac:dyDescent="0.2">
      <c r="C17" t="s">
        <v>11</v>
      </c>
      <c r="D17" s="4">
        <v>3</v>
      </c>
      <c r="E17">
        <f t="shared" si="2"/>
        <v>8.1869999999999998E-2</v>
      </c>
      <c r="F17">
        <v>7.9</v>
      </c>
      <c r="G17" s="7">
        <f t="shared" si="3"/>
        <v>0.64677300000000004</v>
      </c>
    </row>
    <row r="18" spans="3:9" x14ac:dyDescent="0.2">
      <c r="C18" t="s">
        <v>12</v>
      </c>
      <c r="D18" s="4">
        <v>9</v>
      </c>
      <c r="E18">
        <f t="shared" si="2"/>
        <v>0.24560999999999999</v>
      </c>
      <c r="F18">
        <v>0.2</v>
      </c>
      <c r="G18" s="7">
        <f t="shared" si="3"/>
        <v>4.9121999999999999E-2</v>
      </c>
    </row>
    <row r="19" spans="3:9" x14ac:dyDescent="0.2">
      <c r="C19" t="s">
        <v>13</v>
      </c>
      <c r="D19" s="4">
        <v>0</v>
      </c>
      <c r="E19">
        <f t="shared" si="2"/>
        <v>0</v>
      </c>
      <c r="F19">
        <v>19.899999999999999</v>
      </c>
      <c r="G19" s="7">
        <f t="shared" si="3"/>
        <v>0</v>
      </c>
    </row>
    <row r="20" spans="3:9" x14ac:dyDescent="0.2">
      <c r="C20" t="s">
        <v>0</v>
      </c>
      <c r="D20" s="4">
        <v>5</v>
      </c>
      <c r="E20">
        <f t="shared" si="2"/>
        <v>0.13644999999999999</v>
      </c>
      <c r="F20">
        <v>0.3</v>
      </c>
      <c r="G20" s="7">
        <f t="shared" si="3"/>
        <v>4.0934999999999992E-2</v>
      </c>
    </row>
    <row r="21" spans="3:9" x14ac:dyDescent="0.2">
      <c r="C21" t="s">
        <v>1</v>
      </c>
      <c r="D21" s="4">
        <v>17</v>
      </c>
      <c r="E21">
        <f t="shared" si="2"/>
        <v>0.46393000000000001</v>
      </c>
      <c r="F21">
        <v>0.5</v>
      </c>
      <c r="G21" s="7">
        <f t="shared" si="3"/>
        <v>0.231965</v>
      </c>
    </row>
    <row r="22" spans="3:9" x14ac:dyDescent="0.2">
      <c r="C22" t="s">
        <v>2</v>
      </c>
      <c r="D22" s="4">
        <v>9</v>
      </c>
      <c r="E22">
        <f t="shared" si="2"/>
        <v>0.24560999999999999</v>
      </c>
      <c r="F22">
        <v>0.9</v>
      </c>
      <c r="G22" s="7">
        <f t="shared" si="3"/>
        <v>0.221049</v>
      </c>
    </row>
    <row r="23" spans="3:9" x14ac:dyDescent="0.2">
      <c r="C23" t="s">
        <v>3</v>
      </c>
      <c r="D23" s="4">
        <v>9</v>
      </c>
      <c r="E23">
        <f t="shared" si="2"/>
        <v>0.24560999999999999</v>
      </c>
      <c r="F23">
        <v>1.2</v>
      </c>
      <c r="G23" s="7">
        <f t="shared" si="3"/>
        <v>0.29473199999999999</v>
      </c>
    </row>
    <row r="24" spans="3:9" x14ac:dyDescent="0.2">
      <c r="C24" t="s">
        <v>4</v>
      </c>
      <c r="D24" s="4">
        <v>18</v>
      </c>
      <c r="E24">
        <f t="shared" si="2"/>
        <v>0.49121999999999999</v>
      </c>
      <c r="F24">
        <v>1.8</v>
      </c>
      <c r="G24" s="7">
        <f t="shared" si="3"/>
        <v>0.88419599999999998</v>
      </c>
    </row>
    <row r="25" spans="3:9" x14ac:dyDescent="0.2">
      <c r="C25" t="s">
        <v>32</v>
      </c>
      <c r="D25" s="4">
        <v>0</v>
      </c>
      <c r="E25">
        <f t="shared" si="2"/>
        <v>0</v>
      </c>
      <c r="F25">
        <v>20.7</v>
      </c>
      <c r="G25" s="7">
        <f t="shared" si="3"/>
        <v>0</v>
      </c>
    </row>
    <row r="26" spans="3:9" x14ac:dyDescent="0.2">
      <c r="C26" t="s">
        <v>35</v>
      </c>
      <c r="D26">
        <f>SUM(D13:D25)</f>
        <v>90</v>
      </c>
      <c r="F26" t="s">
        <v>16</v>
      </c>
      <c r="G26" s="7">
        <f>SUM(G13:G25)</f>
        <v>27.953147000000001</v>
      </c>
      <c r="H26" t="s">
        <v>20</v>
      </c>
      <c r="I26" t="s">
        <v>22</v>
      </c>
    </row>
    <row r="27" spans="3:9" x14ac:dyDescent="0.2">
      <c r="G27" s="7">
        <f>G26*365</f>
        <v>10202.898655000001</v>
      </c>
      <c r="H27" t="s">
        <v>21</v>
      </c>
      <c r="I27" t="s">
        <v>22</v>
      </c>
    </row>
    <row r="28" spans="3:9" x14ac:dyDescent="0.2">
      <c r="C28" t="s">
        <v>18</v>
      </c>
      <c r="D28" s="8">
        <v>126800000</v>
      </c>
    </row>
    <row r="30" spans="3:9" x14ac:dyDescent="0.2">
      <c r="C30" t="s">
        <v>23</v>
      </c>
      <c r="D30">
        <f>D28*G27</f>
        <v>1293727549454</v>
      </c>
      <c r="E30" t="s">
        <v>15</v>
      </c>
    </row>
    <row r="31" spans="3:9" x14ac:dyDescent="0.2">
      <c r="C31" t="s">
        <v>24</v>
      </c>
      <c r="D31" s="1">
        <f>D30/1000000</f>
        <v>1293727.5494540001</v>
      </c>
    </row>
    <row r="33" spans="3:5" x14ac:dyDescent="0.2">
      <c r="C33" t="s">
        <v>25</v>
      </c>
      <c r="D33" s="6">
        <v>377972</v>
      </c>
    </row>
    <row r="35" spans="3:5" x14ac:dyDescent="0.2">
      <c r="C35" t="s">
        <v>28</v>
      </c>
      <c r="D35" s="2">
        <f>D31/D33*100</f>
        <v>342.28131963584605</v>
      </c>
      <c r="E35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3D2701-6C75-1B4F-A568-233A1AC76BD3}">
  <dimension ref="C3:I35"/>
  <sheetViews>
    <sheetView workbookViewId="0">
      <selection activeCell="G37" sqref="G37"/>
    </sheetView>
  </sheetViews>
  <sheetFormatPr baseColWidth="10" defaultRowHeight="15" x14ac:dyDescent="0.2"/>
  <cols>
    <col min="3" max="3" width="30.83203125" customWidth="1"/>
    <col min="4" max="4" width="32.83203125" bestFit="1" customWidth="1"/>
  </cols>
  <sheetData>
    <row r="3" spans="3:7" x14ac:dyDescent="0.2">
      <c r="C3" s="4" t="s">
        <v>30</v>
      </c>
      <c r="D3" s="4"/>
      <c r="E3" s="4"/>
      <c r="F3" s="4"/>
      <c r="G3" s="4"/>
    </row>
    <row r="4" spans="3:7" x14ac:dyDescent="0.2">
      <c r="C4" s="5" t="s">
        <v>31</v>
      </c>
      <c r="D4" s="5"/>
    </row>
    <row r="7" spans="3:7" x14ac:dyDescent="0.2">
      <c r="C7" s="4" t="s">
        <v>29</v>
      </c>
      <c r="D7" s="4">
        <v>2011</v>
      </c>
    </row>
    <row r="8" spans="3:7" x14ac:dyDescent="0.2">
      <c r="C8" t="s">
        <v>17</v>
      </c>
      <c r="D8" s="4">
        <v>2729</v>
      </c>
    </row>
    <row r="9" spans="3:7" x14ac:dyDescent="0.2">
      <c r="D9" t="s">
        <v>14</v>
      </c>
      <c r="E9" t="s">
        <v>7</v>
      </c>
      <c r="F9" t="s">
        <v>8</v>
      </c>
      <c r="G9" t="s">
        <v>19</v>
      </c>
    </row>
    <row r="11" spans="3:7" x14ac:dyDescent="0.2">
      <c r="C11" t="s">
        <v>34</v>
      </c>
      <c r="D11" s="4">
        <v>0</v>
      </c>
      <c r="E11">
        <f t="shared" ref="E11:E12" si="0">$D$8*D11/100000</f>
        <v>0</v>
      </c>
      <c r="F11">
        <v>2.1</v>
      </c>
      <c r="G11" s="7">
        <f t="shared" ref="G11:G12" si="1">$D$8*F11/100000</f>
        <v>5.7309000000000006E-2</v>
      </c>
    </row>
    <row r="12" spans="3:7" x14ac:dyDescent="0.2">
      <c r="C12" t="s">
        <v>33</v>
      </c>
      <c r="D12" s="4">
        <v>0</v>
      </c>
      <c r="E12">
        <f t="shared" si="0"/>
        <v>0</v>
      </c>
      <c r="F12">
        <v>4.0999999999999996</v>
      </c>
      <c r="G12" s="7">
        <f t="shared" si="1"/>
        <v>0.111889</v>
      </c>
    </row>
    <row r="13" spans="3:7" x14ac:dyDescent="0.2">
      <c r="C13" t="s">
        <v>5</v>
      </c>
      <c r="D13" s="4">
        <v>12</v>
      </c>
      <c r="E13">
        <f>$D$8*D13/100000</f>
        <v>0.32747999999999999</v>
      </c>
      <c r="F13">
        <v>4.4000000000000004</v>
      </c>
      <c r="G13" s="7">
        <f>$D$8*F13/100000</f>
        <v>0.120076</v>
      </c>
    </row>
    <row r="14" spans="3:7" x14ac:dyDescent="0.2">
      <c r="C14" t="s">
        <v>6</v>
      </c>
      <c r="D14" s="4">
        <v>3</v>
      </c>
      <c r="E14">
        <f t="shared" ref="E14:E25" si="2">$D$8*D14/100000</f>
        <v>8.1869999999999998E-2</v>
      </c>
      <c r="F14">
        <v>3.8</v>
      </c>
      <c r="G14" s="7">
        <f t="shared" ref="G14:G25" si="3">E14*F14</f>
        <v>0.31110599999999999</v>
      </c>
    </row>
    <row r="15" spans="3:7" x14ac:dyDescent="0.2">
      <c r="C15" t="s">
        <v>9</v>
      </c>
      <c r="D15" s="4">
        <v>2</v>
      </c>
      <c r="E15">
        <f t="shared" si="2"/>
        <v>5.4579999999999997E-2</v>
      </c>
      <c r="F15">
        <v>440</v>
      </c>
      <c r="G15" s="7">
        <f t="shared" si="3"/>
        <v>24.0152</v>
      </c>
    </row>
    <row r="16" spans="3:7" x14ac:dyDescent="0.2">
      <c r="C16" t="s">
        <v>10</v>
      </c>
      <c r="D16" s="4">
        <v>3</v>
      </c>
      <c r="E16">
        <f t="shared" si="2"/>
        <v>8.1869999999999998E-2</v>
      </c>
      <c r="F16">
        <v>13.9</v>
      </c>
      <c r="G16" s="7">
        <f t="shared" si="3"/>
        <v>1.137993</v>
      </c>
    </row>
    <row r="17" spans="3:9" x14ac:dyDescent="0.2">
      <c r="C17" t="s">
        <v>11</v>
      </c>
      <c r="D17" s="4">
        <v>3</v>
      </c>
      <c r="E17">
        <f t="shared" si="2"/>
        <v>8.1869999999999998E-2</v>
      </c>
      <c r="F17">
        <v>7.9</v>
      </c>
      <c r="G17" s="7">
        <f t="shared" si="3"/>
        <v>0.64677300000000004</v>
      </c>
    </row>
    <row r="18" spans="3:9" x14ac:dyDescent="0.2">
      <c r="C18" t="s">
        <v>12</v>
      </c>
      <c r="D18" s="4">
        <v>9</v>
      </c>
      <c r="E18">
        <f t="shared" si="2"/>
        <v>0.24560999999999999</v>
      </c>
      <c r="F18">
        <v>0.2</v>
      </c>
      <c r="G18" s="7">
        <f t="shared" si="3"/>
        <v>4.9121999999999999E-2</v>
      </c>
    </row>
    <row r="19" spans="3:9" x14ac:dyDescent="0.2">
      <c r="C19" t="s">
        <v>13</v>
      </c>
      <c r="D19" s="4">
        <v>0</v>
      </c>
      <c r="E19">
        <f t="shared" si="2"/>
        <v>0</v>
      </c>
      <c r="F19">
        <v>19.899999999999999</v>
      </c>
      <c r="G19" s="7">
        <f t="shared" si="3"/>
        <v>0</v>
      </c>
    </row>
    <row r="20" spans="3:9" x14ac:dyDescent="0.2">
      <c r="C20" t="s">
        <v>0</v>
      </c>
      <c r="D20" s="4">
        <v>5</v>
      </c>
      <c r="E20">
        <f t="shared" si="2"/>
        <v>0.13644999999999999</v>
      </c>
      <c r="F20">
        <v>0.3</v>
      </c>
      <c r="G20" s="7">
        <f t="shared" si="3"/>
        <v>4.0934999999999992E-2</v>
      </c>
    </row>
    <row r="21" spans="3:9" x14ac:dyDescent="0.2">
      <c r="C21" t="s">
        <v>1</v>
      </c>
      <c r="D21" s="4">
        <v>17</v>
      </c>
      <c r="E21">
        <f t="shared" si="2"/>
        <v>0.46393000000000001</v>
      </c>
      <c r="F21">
        <v>0.5</v>
      </c>
      <c r="G21" s="7">
        <f t="shared" si="3"/>
        <v>0.231965</v>
      </c>
    </row>
    <row r="22" spans="3:9" x14ac:dyDescent="0.2">
      <c r="C22" t="s">
        <v>2</v>
      </c>
      <c r="D22" s="4">
        <v>9</v>
      </c>
      <c r="E22">
        <f t="shared" si="2"/>
        <v>0.24560999999999999</v>
      </c>
      <c r="F22">
        <v>0.9</v>
      </c>
      <c r="G22" s="7">
        <f t="shared" si="3"/>
        <v>0.221049</v>
      </c>
    </row>
    <row r="23" spans="3:9" x14ac:dyDescent="0.2">
      <c r="C23" t="s">
        <v>3</v>
      </c>
      <c r="D23" s="4">
        <v>9</v>
      </c>
      <c r="E23">
        <f t="shared" si="2"/>
        <v>0.24560999999999999</v>
      </c>
      <c r="F23">
        <v>1.2</v>
      </c>
      <c r="G23" s="7">
        <f t="shared" si="3"/>
        <v>0.29473199999999999</v>
      </c>
    </row>
    <row r="24" spans="3:9" x14ac:dyDescent="0.2">
      <c r="C24" t="s">
        <v>4</v>
      </c>
      <c r="D24" s="4">
        <v>18</v>
      </c>
      <c r="E24">
        <f t="shared" si="2"/>
        <v>0.49121999999999999</v>
      </c>
      <c r="F24">
        <v>1.8</v>
      </c>
      <c r="G24" s="7">
        <f t="shared" si="3"/>
        <v>0.88419599999999998</v>
      </c>
    </row>
    <row r="25" spans="3:9" x14ac:dyDescent="0.2">
      <c r="C25" t="s">
        <v>32</v>
      </c>
      <c r="D25" s="4">
        <v>0</v>
      </c>
      <c r="E25">
        <f t="shared" si="2"/>
        <v>0</v>
      </c>
      <c r="F25">
        <v>20.7</v>
      </c>
      <c r="G25" s="7">
        <f t="shared" si="3"/>
        <v>0</v>
      </c>
    </row>
    <row r="26" spans="3:9" x14ac:dyDescent="0.2">
      <c r="C26" t="s">
        <v>35</v>
      </c>
      <c r="D26">
        <f>SUM(D13:D25)</f>
        <v>90</v>
      </c>
      <c r="F26" t="s">
        <v>16</v>
      </c>
      <c r="G26" s="7">
        <f>SUM(G13:G25)</f>
        <v>27.953147000000001</v>
      </c>
      <c r="H26" t="s">
        <v>20</v>
      </c>
      <c r="I26" t="s">
        <v>22</v>
      </c>
    </row>
    <row r="27" spans="3:9" x14ac:dyDescent="0.2">
      <c r="G27" s="7">
        <f>G26*365</f>
        <v>10202.898655000001</v>
      </c>
      <c r="H27" t="s">
        <v>21</v>
      </c>
      <c r="I27" t="s">
        <v>22</v>
      </c>
    </row>
    <row r="28" spans="3:9" x14ac:dyDescent="0.2">
      <c r="C28" t="s">
        <v>18</v>
      </c>
      <c r="D28" s="8">
        <v>126800000</v>
      </c>
    </row>
    <row r="30" spans="3:9" x14ac:dyDescent="0.2">
      <c r="C30" t="s">
        <v>23</v>
      </c>
      <c r="D30">
        <f>D28*G27</f>
        <v>1293727549454</v>
      </c>
      <c r="E30" t="s">
        <v>15</v>
      </c>
    </row>
    <row r="31" spans="3:9" x14ac:dyDescent="0.2">
      <c r="C31" t="s">
        <v>24</v>
      </c>
      <c r="D31" s="1">
        <f>D30/1000000</f>
        <v>1293727.5494540001</v>
      </c>
    </row>
    <row r="33" spans="3:5" x14ac:dyDescent="0.2">
      <c r="C33" t="s">
        <v>25</v>
      </c>
      <c r="D33" s="6">
        <v>377972</v>
      </c>
    </row>
    <row r="35" spans="3:5" x14ac:dyDescent="0.2">
      <c r="C35" t="s">
        <v>28</v>
      </c>
      <c r="D35" s="2">
        <f>D31/D33*100</f>
        <v>342.28131963584605</v>
      </c>
      <c r="E35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0F1CF-8F7C-5047-9C9F-3A4AF706C51D}">
  <dimension ref="A1"/>
  <sheetViews>
    <sheetView workbookViewId="0"/>
  </sheetViews>
  <sheetFormatPr baseColWidth="10" defaultRowHeight="1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I33"/>
  <sheetViews>
    <sheetView topLeftCell="A2" zoomScale="98" workbookViewId="0">
      <selection activeCell="D31" sqref="D31"/>
    </sheetView>
  </sheetViews>
  <sheetFormatPr baseColWidth="10" defaultColWidth="8.83203125" defaultRowHeight="15" x14ac:dyDescent="0.2"/>
  <cols>
    <col min="3" max="3" width="30.83203125" customWidth="1"/>
    <col min="4" max="4" width="11.6640625" bestFit="1" customWidth="1"/>
  </cols>
  <sheetData>
    <row r="3" spans="3:7" x14ac:dyDescent="0.2">
      <c r="C3" s="4" t="s">
        <v>30</v>
      </c>
      <c r="D3" s="4"/>
      <c r="E3" s="4"/>
      <c r="F3" s="4"/>
      <c r="G3" s="4"/>
    </row>
    <row r="4" spans="3:7" x14ac:dyDescent="0.2">
      <c r="C4" s="5" t="s">
        <v>31</v>
      </c>
      <c r="D4" s="5"/>
    </row>
    <row r="7" spans="3:7" x14ac:dyDescent="0.2">
      <c r="C7" s="4" t="s">
        <v>26</v>
      </c>
      <c r="D7" s="4">
        <v>2011</v>
      </c>
    </row>
    <row r="8" spans="3:7" x14ac:dyDescent="0.2">
      <c r="C8" t="s">
        <v>17</v>
      </c>
      <c r="D8" s="4">
        <v>1622</v>
      </c>
    </row>
    <row r="10" spans="3:7" x14ac:dyDescent="0.2">
      <c r="D10" t="s">
        <v>14</v>
      </c>
      <c r="E10" t="s">
        <v>7</v>
      </c>
      <c r="F10" t="s">
        <v>8</v>
      </c>
      <c r="G10" t="s">
        <v>19</v>
      </c>
    </row>
    <row r="11" spans="3:7" x14ac:dyDescent="0.2">
      <c r="C11" t="s">
        <v>5</v>
      </c>
      <c r="D11" s="4">
        <v>12</v>
      </c>
      <c r="E11">
        <f>$D$8*D11/100000</f>
        <v>0.19464000000000001</v>
      </c>
      <c r="F11">
        <v>2.4</v>
      </c>
      <c r="G11">
        <f>E11*F11</f>
        <v>0.467136</v>
      </c>
    </row>
    <row r="12" spans="3:7" x14ac:dyDescent="0.2">
      <c r="C12" t="s">
        <v>6</v>
      </c>
      <c r="D12" s="4">
        <v>3</v>
      </c>
      <c r="E12">
        <f t="shared" ref="E12:E22" si="0">$D$8*D12/100000</f>
        <v>4.8660000000000002E-2</v>
      </c>
      <c r="F12">
        <v>3.8</v>
      </c>
      <c r="G12">
        <f t="shared" ref="G12:G22" si="1">E12*F12</f>
        <v>0.18490799999999999</v>
      </c>
    </row>
    <row r="13" spans="3:7" x14ac:dyDescent="0.2">
      <c r="C13" t="s">
        <v>9</v>
      </c>
      <c r="D13" s="4">
        <v>2</v>
      </c>
      <c r="E13">
        <f t="shared" si="0"/>
        <v>3.2439999999999997E-2</v>
      </c>
      <c r="F13">
        <v>25.4</v>
      </c>
      <c r="G13">
        <f t="shared" si="1"/>
        <v>0.82397599999999982</v>
      </c>
    </row>
    <row r="14" spans="3:7" x14ac:dyDescent="0.2">
      <c r="C14" t="s">
        <v>10</v>
      </c>
      <c r="D14" s="4">
        <v>3</v>
      </c>
      <c r="E14">
        <f t="shared" si="0"/>
        <v>4.8660000000000002E-2</v>
      </c>
      <c r="F14">
        <v>8.9</v>
      </c>
      <c r="G14">
        <f t="shared" si="1"/>
        <v>0.43307400000000001</v>
      </c>
    </row>
    <row r="15" spans="3:7" x14ac:dyDescent="0.2">
      <c r="C15" t="s">
        <v>11</v>
      </c>
      <c r="D15" s="4">
        <v>3</v>
      </c>
      <c r="E15">
        <f t="shared" si="0"/>
        <v>4.8660000000000002E-2</v>
      </c>
      <c r="F15">
        <v>6.2</v>
      </c>
      <c r="G15">
        <f t="shared" si="1"/>
        <v>0.30169200000000002</v>
      </c>
    </row>
    <row r="16" spans="3:7" x14ac:dyDescent="0.2">
      <c r="C16" t="s">
        <v>12</v>
      </c>
      <c r="D16" s="4">
        <v>9</v>
      </c>
      <c r="E16">
        <f t="shared" si="0"/>
        <v>0.14598</v>
      </c>
      <c r="F16">
        <v>0.2</v>
      </c>
      <c r="G16">
        <f t="shared" si="1"/>
        <v>2.9196E-2</v>
      </c>
    </row>
    <row r="17" spans="3:9" x14ac:dyDescent="0.2">
      <c r="C17" t="s">
        <v>13</v>
      </c>
      <c r="D17" s="4">
        <v>0</v>
      </c>
      <c r="E17">
        <f t="shared" si="0"/>
        <v>0</v>
      </c>
      <c r="F17">
        <v>19.899999999999999</v>
      </c>
      <c r="G17">
        <f t="shared" si="1"/>
        <v>0</v>
      </c>
    </row>
    <row r="18" spans="3:9" x14ac:dyDescent="0.2">
      <c r="C18" t="s">
        <v>0</v>
      </c>
      <c r="D18" s="4">
        <v>5</v>
      </c>
      <c r="E18">
        <f t="shared" si="0"/>
        <v>8.1100000000000005E-2</v>
      </c>
      <c r="F18">
        <v>0.3</v>
      </c>
      <c r="G18">
        <f t="shared" si="1"/>
        <v>2.4330000000000001E-2</v>
      </c>
    </row>
    <row r="19" spans="3:9" x14ac:dyDescent="0.2">
      <c r="C19" t="s">
        <v>1</v>
      </c>
      <c r="D19" s="4">
        <v>17</v>
      </c>
      <c r="E19">
        <f t="shared" si="0"/>
        <v>0.27573999999999999</v>
      </c>
      <c r="F19">
        <v>0.5</v>
      </c>
      <c r="G19">
        <f t="shared" si="1"/>
        <v>0.13786999999999999</v>
      </c>
    </row>
    <row r="20" spans="3:9" x14ac:dyDescent="0.2">
      <c r="C20" t="s">
        <v>2</v>
      </c>
      <c r="D20" s="4">
        <v>9</v>
      </c>
      <c r="E20">
        <f t="shared" si="0"/>
        <v>0.14598</v>
      </c>
      <c r="F20">
        <v>0.9</v>
      </c>
      <c r="G20">
        <f t="shared" si="1"/>
        <v>0.131382</v>
      </c>
    </row>
    <row r="21" spans="3:9" x14ac:dyDescent="0.2">
      <c r="C21" t="s">
        <v>3</v>
      </c>
      <c r="D21" s="4">
        <v>9</v>
      </c>
      <c r="E21">
        <f t="shared" si="0"/>
        <v>0.14598</v>
      </c>
      <c r="F21">
        <v>1.2</v>
      </c>
      <c r="G21">
        <f t="shared" si="1"/>
        <v>0.175176</v>
      </c>
    </row>
    <row r="22" spans="3:9" x14ac:dyDescent="0.2">
      <c r="C22" t="s">
        <v>4</v>
      </c>
      <c r="D22" s="4">
        <v>18</v>
      </c>
      <c r="E22">
        <f t="shared" si="0"/>
        <v>0.29196</v>
      </c>
      <c r="F22">
        <v>1.8</v>
      </c>
      <c r="G22">
        <f t="shared" si="1"/>
        <v>0.525528</v>
      </c>
    </row>
    <row r="24" spans="3:9" x14ac:dyDescent="0.2">
      <c r="D24">
        <f>SUM(D11:D22)</f>
        <v>90</v>
      </c>
      <c r="F24" t="s">
        <v>16</v>
      </c>
      <c r="G24">
        <f>SUM(G11:G22)</f>
        <v>3.2342679999999993</v>
      </c>
      <c r="H24" t="s">
        <v>20</v>
      </c>
      <c r="I24" t="s">
        <v>22</v>
      </c>
    </row>
    <row r="25" spans="3:9" x14ac:dyDescent="0.2">
      <c r="G25">
        <f>G24*365</f>
        <v>1180.5078199999998</v>
      </c>
      <c r="H25" t="s">
        <v>21</v>
      </c>
      <c r="I25" t="s">
        <v>22</v>
      </c>
    </row>
    <row r="26" spans="3:9" x14ac:dyDescent="0.2">
      <c r="C26" t="s">
        <v>18</v>
      </c>
      <c r="D26" s="4">
        <v>126800000</v>
      </c>
    </row>
    <row r="28" spans="3:9" x14ac:dyDescent="0.2">
      <c r="C28" t="s">
        <v>23</v>
      </c>
      <c r="D28">
        <f>D26*G25</f>
        <v>149688391575.99997</v>
      </c>
      <c r="E28" t="s">
        <v>15</v>
      </c>
    </row>
    <row r="29" spans="3:9" x14ac:dyDescent="0.2">
      <c r="C29" t="s">
        <v>24</v>
      </c>
      <c r="D29" s="1">
        <f>D28/1000000</f>
        <v>149688.39157599997</v>
      </c>
    </row>
    <row r="31" spans="3:9" x14ac:dyDescent="0.2">
      <c r="C31" t="s">
        <v>25</v>
      </c>
      <c r="D31" s="3">
        <v>377972</v>
      </c>
    </row>
    <row r="33" spans="3:5" x14ac:dyDescent="0.2">
      <c r="C33" t="s">
        <v>28</v>
      </c>
      <c r="D33" s="2">
        <f>D29/D31*100</f>
        <v>39.603037149841782</v>
      </c>
      <c r="E33" t="s">
        <v>27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United States 2011</vt:lpstr>
      <vt:lpstr>Japan 2011</vt:lpstr>
      <vt:lpstr>Country&amp;year of choice 1</vt:lpstr>
      <vt:lpstr>Country&amp;year of choice 2</vt:lpstr>
      <vt:lpstr>Japan M&amp;C numbers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Jenny Jay</dc:creator>
  <cp:lastModifiedBy>Jenny Jay</cp:lastModifiedBy>
  <dcterms:created xsi:type="dcterms:W3CDTF">2018-12-06T17:13:05Z</dcterms:created>
  <dcterms:modified xsi:type="dcterms:W3CDTF">2019-10-26T23:01:47Z</dcterms:modified>
</cp:coreProperties>
</file>